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nv\Desktop\Мои документы\Раскрытие информации (сайт)\"/>
    </mc:Choice>
  </mc:AlternateContent>
  <bookViews>
    <workbookView xWindow="0" yWindow="0" windowWidth="28695" windowHeight="11670" firstSheet="1" activeTab="2"/>
  </bookViews>
  <sheets>
    <sheet name="I. Производственные показатели" sheetId="1" state="hidden" r:id="rId1"/>
    <sheet name="II. Доходы и расходы по отчету" sheetId="2" r:id="rId2"/>
    <sheet name="III. Расшифровка расходов" sheetId="3" r:id="rId3"/>
    <sheet name="Лист1" sheetId="4" r:id="rId4"/>
  </sheets>
  <definedNames>
    <definedName name="_xlnm.Print_Area" localSheetId="1">'II. Доходы и расходы по отчету'!$A$1:$D$29</definedName>
    <definedName name="_xlnm.Print_Area" localSheetId="2">'III. Расшифровка расходов'!$A$1:$N$29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2" l="1"/>
  <c r="E6" i="3"/>
  <c r="C28" i="2" l="1"/>
  <c r="C19" i="1" l="1"/>
  <c r="E27" i="3" l="1"/>
  <c r="E29" i="3" s="1"/>
  <c r="F6" i="3"/>
  <c r="F27" i="3" s="1"/>
  <c r="F29" i="3" s="1"/>
  <c r="G6" i="3"/>
  <c r="G27" i="3" s="1"/>
  <c r="G29" i="3" s="1"/>
  <c r="H6" i="3"/>
  <c r="H27" i="3" s="1"/>
  <c r="H29" i="3" s="1"/>
  <c r="I6" i="3"/>
  <c r="I27" i="3" s="1"/>
  <c r="I29" i="3" s="1"/>
  <c r="J6" i="3"/>
  <c r="J27" i="3" s="1"/>
  <c r="J29" i="3" s="1"/>
  <c r="K6" i="3"/>
  <c r="K27" i="3" s="1"/>
  <c r="K29" i="3" s="1"/>
  <c r="L6" i="3"/>
  <c r="L27" i="3" s="1"/>
  <c r="L29" i="3" s="1"/>
  <c r="M6" i="3"/>
  <c r="M27" i="3" s="1"/>
  <c r="M29" i="3" s="1"/>
  <c r="N6" i="3"/>
  <c r="N27" i="3" s="1"/>
  <c r="N29" i="3" s="1"/>
  <c r="D27" i="2" s="1"/>
  <c r="D6" i="3"/>
  <c r="D27" i="3" s="1"/>
  <c r="D29" i="3" s="1"/>
  <c r="D20" i="2"/>
  <c r="D14" i="2"/>
  <c r="C20" i="2"/>
  <c r="C14" i="2"/>
  <c r="C29" i="3" l="1"/>
  <c r="C7" i="3" s="1"/>
  <c r="D26" i="2"/>
  <c r="D28" i="2" s="1"/>
  <c r="D11" i="2"/>
  <c r="C11" i="2"/>
  <c r="C5" i="2" s="1"/>
</calcChain>
</file>

<file path=xl/comments1.xml><?xml version="1.0" encoding="utf-8"?>
<comments xmlns="http://schemas.openxmlformats.org/spreadsheetml/2006/main">
  <authors>
    <author>Чурсина Анна Владимировна</author>
  </authors>
  <commentList>
    <comment ref="F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Включаем также сч.96 резерв предстоящих отпусков, 9,1% от зп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30,9%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91.02 расходы на услуги банков</t>
        </r>
      </text>
    </comment>
    <comment ref="L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сч.66,67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сч.68, 20% на сумму доходов, т.к. оказание услуг ПРР, АТС, пока платим только НДС</t>
        </r>
      </text>
    </comment>
    <comment ref="N4" authorId="0" shapeId="0">
      <text>
        <r>
          <rPr>
            <b/>
            <sz val="9"/>
            <color indexed="81"/>
            <rFont val="Tahoma"/>
            <family val="2"/>
            <charset val="204"/>
          </rPr>
          <t>Чурсина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91.02</t>
        </r>
      </text>
    </comment>
  </commentList>
</comments>
</file>

<file path=xl/sharedStrings.xml><?xml version="1.0" encoding="utf-8"?>
<sst xmlns="http://schemas.openxmlformats.org/spreadsheetml/2006/main" count="177" uniqueCount="127">
  <si>
    <t>Приложение № 2</t>
  </si>
  <si>
    <t>от 19.04.2011 № 159-т</t>
  </si>
  <si>
    <t>Форма № 2</t>
  </si>
  <si>
    <t>Форма раскрытия информации об основных показателях финансово-</t>
  </si>
  <si>
    <t>хозяйственной деятельности субъектов естественных монополий в сфере</t>
  </si>
  <si>
    <t>I. Производственные показатели</t>
  </si>
  <si>
    <t>Показатели</t>
  </si>
  <si>
    <t>№ строки</t>
  </si>
  <si>
    <t>По отчету</t>
  </si>
  <si>
    <t>Перегружено грузов (в тыс.физ-тонн)</t>
  </si>
  <si>
    <t>в т.ч. Основная погрузка и выгрузка</t>
  </si>
  <si>
    <t>погрузка и выгрузка на паромной переправе</t>
  </si>
  <si>
    <t>Валовая вместимость судов (в тыс. GT)</t>
  </si>
  <si>
    <t>Количество судозаходов (ед.)</t>
  </si>
  <si>
    <t>010</t>
  </si>
  <si>
    <t>011</t>
  </si>
  <si>
    <t>012</t>
  </si>
  <si>
    <t>013</t>
  </si>
  <si>
    <t>014</t>
  </si>
  <si>
    <t>II. Доходы и расходы по отчету</t>
  </si>
  <si>
    <t>Доходы</t>
  </si>
  <si>
    <t>Расходы</t>
  </si>
  <si>
    <t>Наименование хозяйств, работ и операций</t>
  </si>
  <si>
    <t>1. Регулируемые виды деятельности</t>
  </si>
  <si>
    <t>1.1. Погрузка и выгрузка грузов (основная)</t>
  </si>
  <si>
    <t>1.2. Хранение грузов</t>
  </si>
  <si>
    <t>1.3. Обслуживание судов на железнодорожно-паромных переправах</t>
  </si>
  <si>
    <t>1.4. Услуги буксиров при швартовых операциях</t>
  </si>
  <si>
    <t>1.5. Предоставление причалов</t>
  </si>
  <si>
    <t>1.6.1. Корабельный сбор</t>
  </si>
  <si>
    <t>1.6.2. Канальный сбор</t>
  </si>
  <si>
    <t>1.6.3. Лоцманский сбор</t>
  </si>
  <si>
    <t>1.6.3.1. Внепортовая проводка</t>
  </si>
  <si>
    <t>1.6.3.2. Внутрипортовая проводка</t>
  </si>
  <si>
    <t>1.6.4. Маячный сбор</t>
  </si>
  <si>
    <t>1.6.5. Навигационный сбор</t>
  </si>
  <si>
    <t>1.6.5.1. в т.ч. СУДС</t>
  </si>
  <si>
    <t>1.6.6. Ледокольный сбор</t>
  </si>
  <si>
    <t>1.6.6.1. Зимняя навигация</t>
  </si>
  <si>
    <t>1.6.6.2. Летняя навигация</t>
  </si>
  <si>
    <t>1.6.7. Экологический сбор</t>
  </si>
  <si>
    <t>1.7. Обслуживание пассажиров</t>
  </si>
  <si>
    <t>1.8. Услуги ледокольного флота на СМП</t>
  </si>
  <si>
    <t>Всего по портовому хозяйству</t>
  </si>
  <si>
    <t>Непланируемые доходы и расходы (операционные и внереализационные)</t>
  </si>
  <si>
    <t>ВСЕГО</t>
  </si>
  <si>
    <t>Финансовый результат (прибыль +, убыток -)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</si>
  <si>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</si>
  <si>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</si>
  <si>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</si>
  <si>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</si>
  <si>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</si>
  <si>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</si>
  <si>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</si>
  <si>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</si>
  <si>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</si>
  <si>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0261</t>
  </si>
  <si>
    <t>0262</t>
  </si>
  <si>
    <t>0263</t>
  </si>
  <si>
    <t>02631</t>
  </si>
  <si>
    <t>02632</t>
  </si>
  <si>
    <t>0264</t>
  </si>
  <si>
    <t>0265</t>
  </si>
  <si>
    <t>02651</t>
  </si>
  <si>
    <t>0266</t>
  </si>
  <si>
    <t>02661</t>
  </si>
  <si>
    <t>02662</t>
  </si>
  <si>
    <t>0267</t>
  </si>
  <si>
    <t>030</t>
  </si>
  <si>
    <t>040</t>
  </si>
  <si>
    <t>050</t>
  </si>
  <si>
    <t>060</t>
  </si>
  <si>
    <t>1.6. Портовые сборы, в том числе:</t>
  </si>
  <si>
    <t>III. Расшифровка расходов</t>
  </si>
  <si>
    <t>В том числе по статьям затрат</t>
  </si>
  <si>
    <t>расходы, связанные с участием в совместной деятельности</t>
  </si>
  <si>
    <t>материальные затраты</t>
  </si>
  <si>
    <t>затраты на оплату труда</t>
  </si>
  <si>
    <t>отчисления на соц.нужды</t>
  </si>
  <si>
    <t>амортизация</t>
  </si>
  <si>
    <t>прочие расходы по обычным видам деятельности</t>
  </si>
  <si>
    <t>операционные расходы, связанные с оплатой деятельности</t>
  </si>
  <si>
    <t>операционные расходы, связанные с оплатой услуг, оказываемых кредитными организациями</t>
  </si>
  <si>
    <t>проценты к уплате по кредитам и займам</t>
  </si>
  <si>
    <t>налоги и иные обязательные платежи и сборы</t>
  </si>
  <si>
    <t>прочие расходы</t>
  </si>
  <si>
    <t>Итого по портовому хозяйству</t>
  </si>
  <si>
    <t>Прочие доходы и расходы</t>
  </si>
  <si>
    <t>(в тыс.руб.)</t>
  </si>
  <si>
    <t>расходы, связанные с продажей, выбытием и прочим списанием основных средств и иных активов, отличных от денежных средств (кроме иностранной валюты), товаров, продукции;</t>
  </si>
  <si>
    <t>проценты, уплачиваемые организацией за предоставление ей в пользование денежных средств (кредитов, займов);</t>
  </si>
  <si>
    <t>расходы, связанные с оплатой услуг, оказываемых кредитными организациями;</t>
  </si>
  <si>
    <t>отчисления в оценочные резервы, создаваемые в соответствии с правилами бухгалтерского учета (резервы по сомнительным долгам, под обесценение вложений в ценные бумаги и др.), а также резервы, создаваемые в связи с признанием условных фактов хозяйственной деятельности;</t>
  </si>
  <si>
    <t>Операционными расходами являются:</t>
  </si>
  <si>
    <t>- расходы, связанные с предоставлением по договорам во временное пользование (аренду) имущества организации, за исключением договоров, поступления по которым учитываются в составе выручки;</t>
  </si>
  <si>
    <t>- расходы, связанные с продажей основных средств и иных активов, в том числе прав требования;</t>
  </si>
  <si>
    <t>- убытки от продажи (покупки) иностранной валюты по курсу ниже (выше) официального курса Центрального банка Российской Федерации;</t>
  </si>
  <si>
    <t>- проценты, уплачиваемые организацией за предоставление ей в пользование денежных средств (кредитов, займов);</t>
  </si>
  <si>
    <t>- расходы, связанные с оплатой услуг, оказываемых кредитными организациями (в том числе банками);</t>
  </si>
  <si>
    <t>- расходы по содержанию законсервированных производственных объектов;</t>
  </si>
  <si>
    <t>- расходы по содержанию мобилизационных мощностей и объектов гражданской обороны, не компенсируемые из бюджета;</t>
  </si>
  <si>
    <t>- расходы по аннулированным заказам (договорам), а также связанные с прекращением производства, не давшего продукции;</t>
  </si>
  <si>
    <t>- расходы, связанные с обслуживанием ценных бумаг (оплата депозитарию, консультационных, посреднических услуг и т.п.);</t>
  </si>
  <si>
    <t>- отчисления в оценочные резервы, создаваемые в соответствии с правилами бухгалтерского учета (резервы по сомнительным долгам, под обесценение вложений в ценные бумаги, другие оценочные резервы), а также отчисления в резервы, создаваемые в связи с признанием условных фактов хозяйственной деятельности;</t>
  </si>
  <si>
    <t>- налоги и сборы, уплачиваемые в соответствии с законодательством Российской Федерации за счет прибыли до налогообложения;</t>
  </si>
  <si>
    <t>- прочие операционные расходы.</t>
  </si>
  <si>
    <t>Прочие расходы</t>
  </si>
  <si>
    <t>11. Прочими расходами являются:</t>
  </si>
  <si>
    <t>(в ред. приказа Минфина России от 18.09.2006 № 116н)</t>
  </si>
  <si>
    <t>расходы, связанные с предоставлением за плату во временное пользование (временное владение и пользование) активов организации (с учетом положений пункта 5 настоящего Положения);</t>
  </si>
  <si>
    <t>расходы, связанные с предоставлением за плату прав, возникающих из патентов на изобретения, промышленные образцы и других видов интеллектуальной собственности (с учетом положений пункта 5 настоящего Положения);</t>
  </si>
  <si>
    <t>(в ред. приказа Минфина России от 30.03.2001 № 27н)</t>
  </si>
  <si>
    <t>расходы, связанные с участием в уставных капиталах других организаций (с учетом положений пункта 5 настоящего Положения);</t>
  </si>
  <si>
    <t>штрафы, пени, неустойки за нарушение условий договоров;</t>
  </si>
  <si>
    <t>возмещение причиненных организацией убытков;</t>
  </si>
  <si>
    <t>убытки прошлых лет, признанные в отчетном году;</t>
  </si>
  <si>
    <t>суммы дебиторской задолженности, по которой истек срок исковой давности, других долгов, нереальных для взыскания;</t>
  </si>
  <si>
    <t>курсовые разницы;</t>
  </si>
  <si>
    <t>сумма уценки активов;</t>
  </si>
  <si>
    <t>перечисление средств (взносов, выплат и т.д.), связанных с благотворительной деятельностью, расходы на осуществление спортивных мероприятий, отдыха, развлечений, мероприятий культурно-просветительского характера и иных аналогичных мероприятий;</t>
  </si>
  <si>
    <t>прочие расходы.</t>
  </si>
  <si>
    <t>13. Прочими расходами также являются расходы, возникающие как последствия чрезвычайных обстоятельств хозяйственной деятельности (стихийного бедствия, пожара, аварии, национализации имущества и т.п.).</t>
  </si>
  <si>
    <t>к Приказу ФСТ России</t>
  </si>
  <si>
    <t>Общество с ограниченной ответственностью "Морской порт в бухте Троицы"</t>
  </si>
  <si>
    <t>577,064 тыс.тн.</t>
  </si>
  <si>
    <t>Расходы всего</t>
  </si>
  <si>
    <t>выполнения (оказания) регулируемых работ (услуг) в морских портах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</si>
</sst>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1"/>
      <color rgb="FF222222"/>
      <name val="Arial"/>
      <family val="2"/>
      <charset val="204"/>
    </font>
    <font>
      <b/>
      <sz val="11"/>
      <color rgb="FF22222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4"/>
      <color rgb="FF7030A0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5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/>
    <xf numFmtId="0" fontId="6" fillId="0" borderId="0" xfId="0" applyFont="1" applyAlignment="1">
      <alignment horizontal="center"/>
    </xf>
    <xf numFmtId="49" fontId="2" fillId="0" borderId="1" xfId="2" applyNumberFormat="1" applyFont="1" applyBorder="1" applyAlignment="1">
      <alignment horizontal="left" wrapText="1"/>
    </xf>
    <xf numFmtId="49" fontId="2" fillId="0" borderId="1" xfId="1" applyNumberFormat="1" applyFont="1" applyBorder="1" applyAlignment="1">
      <alignment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right"/>
    </xf>
    <xf numFmtId="164" fontId="5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justify" vertical="center" wrapText="1"/>
    </xf>
    <xf numFmtId="1" fontId="1" fillId="0" borderId="0" xfId="0" applyNumberFormat="1" applyFont="1"/>
    <xf numFmtId="3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/>
    <xf numFmtId="3" fontId="4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4" fontId="4" fillId="0" borderId="1" xfId="0" applyNumberFormat="1" applyFont="1" applyBorder="1"/>
    <xf numFmtId="3" fontId="1" fillId="0" borderId="0" xfId="0" applyNumberFormat="1" applyFont="1"/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/>
    </xf>
    <xf numFmtId="3" fontId="14" fillId="0" borderId="7" xfId="0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Владрыб расход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0</xdr:rowOff>
    </xdr:from>
    <xdr:to>
      <xdr:col>8</xdr:col>
      <xdr:colOff>0</xdr:colOff>
      <xdr:row>5</xdr:row>
      <xdr:rowOff>133350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47A676E-D45F-4047-8356-A06A47D88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0"/>
          <a:ext cx="4229100" cy="222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23"/>
  <sheetViews>
    <sheetView zoomScaleNormal="100" zoomScaleSheetLayoutView="100" workbookViewId="0">
      <selection activeCell="H21" sqref="H21"/>
    </sheetView>
  </sheetViews>
  <sheetFormatPr defaultRowHeight="15" x14ac:dyDescent="0.25"/>
  <cols>
    <col min="1" max="1" width="54.5703125" style="1" customWidth="1"/>
    <col min="2" max="2" width="15.28515625" style="1" customWidth="1"/>
    <col min="3" max="3" width="34.140625" style="1" customWidth="1"/>
    <col min="4" max="16384" width="9.140625" style="1"/>
  </cols>
  <sheetData>
    <row r="1" spans="1:3" x14ac:dyDescent="0.25">
      <c r="B1" s="39" t="s">
        <v>0</v>
      </c>
      <c r="C1" s="39"/>
    </row>
    <row r="2" spans="1:3" x14ac:dyDescent="0.25">
      <c r="B2" s="39" t="s">
        <v>122</v>
      </c>
      <c r="C2" s="39"/>
    </row>
    <row r="3" spans="1:3" x14ac:dyDescent="0.25">
      <c r="B3" s="39" t="s">
        <v>1</v>
      </c>
      <c r="C3" s="39"/>
    </row>
    <row r="4" spans="1:3" x14ac:dyDescent="0.25">
      <c r="B4" s="39" t="s">
        <v>2</v>
      </c>
      <c r="C4" s="39"/>
    </row>
    <row r="8" spans="1:3" ht="18.75" x14ac:dyDescent="0.3">
      <c r="A8" s="34" t="s">
        <v>3</v>
      </c>
      <c r="B8" s="34"/>
      <c r="C8" s="34"/>
    </row>
    <row r="9" spans="1:3" ht="18.75" x14ac:dyDescent="0.3">
      <c r="A9" s="34" t="s">
        <v>4</v>
      </c>
      <c r="B9" s="34"/>
      <c r="C9" s="34"/>
    </row>
    <row r="10" spans="1:3" ht="18.75" x14ac:dyDescent="0.3">
      <c r="A10" s="34" t="s">
        <v>126</v>
      </c>
      <c r="B10" s="34"/>
      <c r="C10" s="34"/>
    </row>
    <row r="11" spans="1:3" ht="19.5" x14ac:dyDescent="0.35">
      <c r="A11" s="35" t="s">
        <v>123</v>
      </c>
      <c r="B11" s="35"/>
      <c r="C11" s="35"/>
    </row>
    <row r="12" spans="1:3" ht="18.75" x14ac:dyDescent="0.3">
      <c r="A12" s="9"/>
      <c r="B12" s="9"/>
      <c r="C12" s="9"/>
    </row>
    <row r="13" spans="1:3" ht="18.75" x14ac:dyDescent="0.3">
      <c r="A13" s="34" t="s">
        <v>5</v>
      </c>
      <c r="B13" s="34"/>
      <c r="C13" s="34"/>
    </row>
    <row r="14" spans="1:3" ht="18.75" x14ac:dyDescent="0.3">
      <c r="A14" s="2"/>
      <c r="B14" s="2"/>
      <c r="C14" s="2"/>
    </row>
    <row r="15" spans="1:3" ht="16.5" customHeight="1" x14ac:dyDescent="0.25">
      <c r="A15" s="36" t="s">
        <v>6</v>
      </c>
      <c r="B15" s="36" t="s">
        <v>7</v>
      </c>
      <c r="C15" s="36" t="s">
        <v>8</v>
      </c>
    </row>
    <row r="16" spans="1:3" x14ac:dyDescent="0.25">
      <c r="A16" s="37"/>
      <c r="B16" s="37"/>
      <c r="C16" s="37"/>
    </row>
    <row r="17" spans="1:3" ht="3" customHeight="1" x14ac:dyDescent="0.25">
      <c r="A17" s="37"/>
      <c r="B17" s="37"/>
      <c r="C17" s="38"/>
    </row>
    <row r="18" spans="1:3" ht="18.75" x14ac:dyDescent="0.25">
      <c r="A18" s="38"/>
      <c r="B18" s="38"/>
      <c r="C18" s="4">
        <v>1</v>
      </c>
    </row>
    <row r="19" spans="1:3" ht="18.75" x14ac:dyDescent="0.3">
      <c r="A19" s="10" t="s">
        <v>9</v>
      </c>
      <c r="B19" s="11" t="s">
        <v>14</v>
      </c>
      <c r="C19" s="16" t="str">
        <f>C20</f>
        <v>577,064 тыс.тн.</v>
      </c>
    </row>
    <row r="20" spans="1:3" ht="18.75" x14ac:dyDescent="0.3">
      <c r="A20" s="10" t="s">
        <v>10</v>
      </c>
      <c r="B20" s="11" t="s">
        <v>15</v>
      </c>
      <c r="C20" s="16" t="s">
        <v>124</v>
      </c>
    </row>
    <row r="21" spans="1:3" ht="18.75" x14ac:dyDescent="0.3">
      <c r="A21" s="10" t="s">
        <v>11</v>
      </c>
      <c r="B21" s="11" t="s">
        <v>16</v>
      </c>
      <c r="C21" s="16"/>
    </row>
    <row r="22" spans="1:3" ht="18.75" x14ac:dyDescent="0.3">
      <c r="A22" s="10" t="s">
        <v>12</v>
      </c>
      <c r="B22" s="11" t="s">
        <v>17</v>
      </c>
      <c r="C22" s="5"/>
    </row>
    <row r="23" spans="1:3" ht="18.75" x14ac:dyDescent="0.3">
      <c r="A23" s="10" t="s">
        <v>13</v>
      </c>
      <c r="B23" s="11" t="s">
        <v>18</v>
      </c>
      <c r="C23" s="5">
        <v>669</v>
      </c>
    </row>
  </sheetData>
  <mergeCells count="12">
    <mergeCell ref="B1:C1"/>
    <mergeCell ref="B2:C2"/>
    <mergeCell ref="B3:C3"/>
    <mergeCell ref="B4:C4"/>
    <mergeCell ref="A8:C8"/>
    <mergeCell ref="A9:C9"/>
    <mergeCell ref="A10:C10"/>
    <mergeCell ref="A11:C11"/>
    <mergeCell ref="A15:A18"/>
    <mergeCell ref="B15:B18"/>
    <mergeCell ref="A13:C13"/>
    <mergeCell ref="C15:C17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4"/>
  <sheetViews>
    <sheetView topLeftCell="A10" zoomScaleNormal="100" zoomScaleSheetLayoutView="80" workbookViewId="0">
      <selection activeCell="C30" sqref="C30"/>
    </sheetView>
  </sheetViews>
  <sheetFormatPr defaultRowHeight="15" x14ac:dyDescent="0.25"/>
  <cols>
    <col min="1" max="1" width="86" style="1" customWidth="1"/>
    <col min="2" max="2" width="15.140625" style="1" customWidth="1"/>
    <col min="3" max="3" width="21.7109375" style="1" customWidth="1"/>
    <col min="4" max="4" width="22.28515625" style="1" customWidth="1"/>
    <col min="5" max="6" width="9.140625" style="1"/>
    <col min="7" max="7" width="14.85546875" style="1" customWidth="1"/>
    <col min="8" max="16384" width="9.140625" style="1"/>
  </cols>
  <sheetData>
    <row r="1" spans="1:4" ht="18.75" x14ac:dyDescent="0.3">
      <c r="A1" s="34" t="s">
        <v>19</v>
      </c>
      <c r="B1" s="34"/>
      <c r="C1" s="34"/>
      <c r="D1" s="34"/>
    </row>
    <row r="2" spans="1:4" ht="18.75" x14ac:dyDescent="0.3">
      <c r="A2" s="2"/>
      <c r="B2" s="2"/>
      <c r="C2" s="2"/>
      <c r="D2" s="15" t="s">
        <v>88</v>
      </c>
    </row>
    <row r="3" spans="1:4" ht="145.5" customHeight="1" x14ac:dyDescent="0.25">
      <c r="A3" s="36" t="s">
        <v>22</v>
      </c>
      <c r="B3" s="36" t="s">
        <v>7</v>
      </c>
      <c r="C3" s="3" t="s">
        <v>20</v>
      </c>
      <c r="D3" s="3" t="s">
        <v>21</v>
      </c>
    </row>
    <row r="4" spans="1:4" ht="18.75" x14ac:dyDescent="0.25">
      <c r="A4" s="38"/>
      <c r="B4" s="38"/>
      <c r="C4" s="4">
        <v>1</v>
      </c>
      <c r="D4" s="4">
        <v>2</v>
      </c>
    </row>
    <row r="5" spans="1:4" ht="21" customHeight="1" x14ac:dyDescent="0.25">
      <c r="A5" s="12" t="s">
        <v>23</v>
      </c>
      <c r="B5" s="7" t="s">
        <v>47</v>
      </c>
      <c r="C5" s="26">
        <f>C6+C7++C8+C9+C10+C11+C24+C25</f>
        <v>0</v>
      </c>
      <c r="D5" s="26"/>
    </row>
    <row r="6" spans="1:4" ht="18.75" x14ac:dyDescent="0.3">
      <c r="A6" s="6" t="s">
        <v>24</v>
      </c>
      <c r="B6" s="8" t="s">
        <v>48</v>
      </c>
      <c r="C6" s="27"/>
      <c r="D6" s="27"/>
    </row>
    <row r="7" spans="1:4" ht="18.75" x14ac:dyDescent="0.3">
      <c r="A7" s="6" t="s">
        <v>25</v>
      </c>
      <c r="B7" s="8" t="s">
        <v>49</v>
      </c>
      <c r="C7" s="14">
        <v>0</v>
      </c>
      <c r="D7" s="14">
        <v>0</v>
      </c>
    </row>
    <row r="8" spans="1:4" ht="18.75" x14ac:dyDescent="0.3">
      <c r="A8" s="6" t="s">
        <v>26</v>
      </c>
      <c r="B8" s="8" t="s">
        <v>50</v>
      </c>
      <c r="C8" s="14">
        <v>0</v>
      </c>
      <c r="D8" s="14">
        <v>0</v>
      </c>
    </row>
    <row r="9" spans="1:4" ht="18.75" x14ac:dyDescent="0.3">
      <c r="A9" s="6" t="s">
        <v>27</v>
      </c>
      <c r="B9" s="8" t="s">
        <v>51</v>
      </c>
      <c r="C9" s="14">
        <v>0</v>
      </c>
      <c r="D9" s="14">
        <v>0</v>
      </c>
    </row>
    <row r="10" spans="1:4" ht="18.75" x14ac:dyDescent="0.3">
      <c r="A10" s="6" t="s">
        <v>28</v>
      </c>
      <c r="B10" s="8" t="s">
        <v>52</v>
      </c>
      <c r="C10" s="14">
        <v>0</v>
      </c>
      <c r="D10" s="14">
        <v>0</v>
      </c>
    </row>
    <row r="11" spans="1:4" ht="18.75" x14ac:dyDescent="0.3">
      <c r="A11" s="6" t="s">
        <v>72</v>
      </c>
      <c r="B11" s="8" t="s">
        <v>53</v>
      </c>
      <c r="C11" s="14">
        <f>C12+C13+C14+C17+C18+C20+C23</f>
        <v>0</v>
      </c>
      <c r="D11" s="14">
        <f>D12+D13+D14+D17+D18+D20+D23</f>
        <v>0</v>
      </c>
    </row>
    <row r="12" spans="1:4" ht="18.75" x14ac:dyDescent="0.3">
      <c r="A12" s="6" t="s">
        <v>29</v>
      </c>
      <c r="B12" s="8" t="s">
        <v>56</v>
      </c>
      <c r="C12" s="14">
        <v>0</v>
      </c>
      <c r="D12" s="14">
        <v>0</v>
      </c>
    </row>
    <row r="13" spans="1:4" ht="18.75" x14ac:dyDescent="0.3">
      <c r="A13" s="6" t="s">
        <v>30</v>
      </c>
      <c r="B13" s="8" t="s">
        <v>57</v>
      </c>
      <c r="C13" s="14">
        <v>0</v>
      </c>
      <c r="D13" s="14">
        <v>0</v>
      </c>
    </row>
    <row r="14" spans="1:4" ht="18.75" x14ac:dyDescent="0.3">
      <c r="A14" s="6" t="s">
        <v>31</v>
      </c>
      <c r="B14" s="8" t="s">
        <v>58</v>
      </c>
      <c r="C14" s="14">
        <f>C15+C16</f>
        <v>0</v>
      </c>
      <c r="D14" s="14">
        <f>D15+D16</f>
        <v>0</v>
      </c>
    </row>
    <row r="15" spans="1:4" ht="18.75" x14ac:dyDescent="0.3">
      <c r="A15" s="6" t="s">
        <v>32</v>
      </c>
      <c r="B15" s="8" t="s">
        <v>59</v>
      </c>
      <c r="C15" s="14">
        <v>0</v>
      </c>
      <c r="D15" s="14">
        <v>0</v>
      </c>
    </row>
    <row r="16" spans="1:4" ht="18.75" x14ac:dyDescent="0.3">
      <c r="A16" s="6" t="s">
        <v>33</v>
      </c>
      <c r="B16" s="8" t="s">
        <v>60</v>
      </c>
      <c r="C16" s="14">
        <v>0</v>
      </c>
      <c r="D16" s="14">
        <v>0</v>
      </c>
    </row>
    <row r="17" spans="1:6" ht="18.75" x14ac:dyDescent="0.3">
      <c r="A17" s="6" t="s">
        <v>34</v>
      </c>
      <c r="B17" s="8" t="s">
        <v>61</v>
      </c>
      <c r="C17" s="14">
        <v>0</v>
      </c>
      <c r="D17" s="14">
        <v>0</v>
      </c>
    </row>
    <row r="18" spans="1:6" ht="18.75" x14ac:dyDescent="0.3">
      <c r="A18" s="6" t="s">
        <v>35</v>
      </c>
      <c r="B18" s="8" t="s">
        <v>62</v>
      </c>
      <c r="C18" s="14">
        <v>0</v>
      </c>
      <c r="D18" s="14">
        <v>0</v>
      </c>
    </row>
    <row r="19" spans="1:6" ht="18.75" x14ac:dyDescent="0.3">
      <c r="A19" s="6" t="s">
        <v>36</v>
      </c>
      <c r="B19" s="8" t="s">
        <v>63</v>
      </c>
      <c r="C19" s="14">
        <v>0</v>
      </c>
      <c r="D19" s="14">
        <v>0</v>
      </c>
    </row>
    <row r="20" spans="1:6" ht="18.75" x14ac:dyDescent="0.3">
      <c r="A20" s="6" t="s">
        <v>37</v>
      </c>
      <c r="B20" s="8" t="s">
        <v>64</v>
      </c>
      <c r="C20" s="14">
        <f>C21+C22</f>
        <v>0</v>
      </c>
      <c r="D20" s="14">
        <f>D21+D22</f>
        <v>0</v>
      </c>
    </row>
    <row r="21" spans="1:6" ht="18.75" x14ac:dyDescent="0.3">
      <c r="A21" s="6" t="s">
        <v>38</v>
      </c>
      <c r="B21" s="8" t="s">
        <v>65</v>
      </c>
      <c r="C21" s="14">
        <v>0</v>
      </c>
      <c r="D21" s="14">
        <v>0</v>
      </c>
    </row>
    <row r="22" spans="1:6" ht="18.75" x14ac:dyDescent="0.3">
      <c r="A22" s="6" t="s">
        <v>39</v>
      </c>
      <c r="B22" s="8" t="s">
        <v>66</v>
      </c>
      <c r="C22" s="14">
        <v>0</v>
      </c>
      <c r="D22" s="14">
        <v>0</v>
      </c>
    </row>
    <row r="23" spans="1:6" ht="18.75" x14ac:dyDescent="0.3">
      <c r="A23" s="6" t="s">
        <v>40</v>
      </c>
      <c r="B23" s="8" t="s">
        <v>67</v>
      </c>
      <c r="C23" s="14">
        <v>0</v>
      </c>
      <c r="D23" s="14">
        <v>0</v>
      </c>
    </row>
    <row r="24" spans="1:6" ht="18.75" x14ac:dyDescent="0.3">
      <c r="A24" s="6" t="s">
        <v>41</v>
      </c>
      <c r="B24" s="8" t="s">
        <v>54</v>
      </c>
      <c r="C24" s="14">
        <v>0</v>
      </c>
      <c r="D24" s="14">
        <v>0</v>
      </c>
      <c r="F24" s="24"/>
    </row>
    <row r="25" spans="1:6" ht="18.75" x14ac:dyDescent="0.3">
      <c r="A25" s="6" t="s">
        <v>42</v>
      </c>
      <c r="B25" s="8" t="s">
        <v>55</v>
      </c>
      <c r="C25" s="14">
        <v>0</v>
      </c>
      <c r="D25" s="14">
        <v>0</v>
      </c>
    </row>
    <row r="26" spans="1:6" ht="18.75" x14ac:dyDescent="0.3">
      <c r="A26" s="6" t="s">
        <v>43</v>
      </c>
      <c r="B26" s="8" t="s">
        <v>68</v>
      </c>
      <c r="C26" s="25">
        <v>1288115</v>
      </c>
      <c r="D26" s="25">
        <f>SUM('III. Расшифровка расходов'!D29:M29)</f>
        <v>1119271</v>
      </c>
    </row>
    <row r="27" spans="1:6" ht="18.75" x14ac:dyDescent="0.3">
      <c r="A27" s="6" t="s">
        <v>44</v>
      </c>
      <c r="B27" s="8" t="s">
        <v>69</v>
      </c>
      <c r="C27" s="25">
        <v>29556</v>
      </c>
      <c r="D27" s="25">
        <f>'III. Расшифровка расходов'!N29</f>
        <v>24573</v>
      </c>
    </row>
    <row r="28" spans="1:6" ht="18.75" x14ac:dyDescent="0.3">
      <c r="A28" s="28" t="s">
        <v>45</v>
      </c>
      <c r="B28" s="29" t="s">
        <v>70</v>
      </c>
      <c r="C28" s="30">
        <f>C26+C27</f>
        <v>1317671</v>
      </c>
      <c r="D28" s="30">
        <f>D26+D27</f>
        <v>1143844</v>
      </c>
    </row>
    <row r="29" spans="1:6" ht="19.5" x14ac:dyDescent="0.35">
      <c r="A29" s="28" t="s">
        <v>46</v>
      </c>
      <c r="B29" s="29" t="s">
        <v>71</v>
      </c>
      <c r="C29" s="43">
        <f>C28-D28</f>
        <v>173827</v>
      </c>
      <c r="D29" s="44"/>
    </row>
    <row r="33" spans="4:7" x14ac:dyDescent="0.25">
      <c r="G33" s="33"/>
    </row>
    <row r="34" spans="4:7" x14ac:dyDescent="0.25">
      <c r="D34" s="33"/>
    </row>
  </sheetData>
  <mergeCells count="4">
    <mergeCell ref="A1:D1"/>
    <mergeCell ref="A3:A4"/>
    <mergeCell ref="B3:B4"/>
    <mergeCell ref="C29:D29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29"/>
  <sheetViews>
    <sheetView tabSelected="1" zoomScale="71" zoomScaleNormal="71" zoomScaleSheetLayoutView="80" workbookViewId="0">
      <selection activeCell="N8" sqref="N8"/>
    </sheetView>
  </sheetViews>
  <sheetFormatPr defaultRowHeight="15" x14ac:dyDescent="0.25"/>
  <cols>
    <col min="1" max="1" width="86" style="1" customWidth="1"/>
    <col min="2" max="2" width="15.140625" style="1" customWidth="1"/>
    <col min="3" max="3" width="20.5703125" style="1" customWidth="1"/>
    <col min="4" max="4" width="18.140625" style="1" customWidth="1"/>
    <col min="5" max="5" width="17.7109375" style="1" customWidth="1"/>
    <col min="6" max="6" width="16.140625" style="1" customWidth="1"/>
    <col min="7" max="7" width="15.28515625" style="1" customWidth="1"/>
    <col min="8" max="8" width="16.42578125" style="1" customWidth="1"/>
    <col min="9" max="9" width="17.85546875" style="1" customWidth="1"/>
    <col min="10" max="10" width="18.85546875" style="1" customWidth="1"/>
    <col min="11" max="11" width="22.5703125" style="1" customWidth="1"/>
    <col min="12" max="12" width="16.85546875" style="1" customWidth="1"/>
    <col min="13" max="13" width="17.85546875" style="1" customWidth="1"/>
    <col min="14" max="14" width="15.42578125" style="1" customWidth="1"/>
    <col min="15" max="16384" width="9.140625" style="1"/>
  </cols>
  <sheetData>
    <row r="1" spans="1:14" ht="18.75" x14ac:dyDescent="0.3">
      <c r="A1" s="34" t="s">
        <v>73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8.75" x14ac:dyDescent="0.3">
      <c r="A2" s="2"/>
      <c r="B2" s="2"/>
      <c r="C2" s="2"/>
      <c r="N2" s="15" t="s">
        <v>88</v>
      </c>
    </row>
    <row r="3" spans="1:14" ht="30.75" customHeight="1" x14ac:dyDescent="0.25">
      <c r="A3" s="36" t="s">
        <v>22</v>
      </c>
      <c r="B3" s="36" t="s">
        <v>7</v>
      </c>
      <c r="C3" s="36" t="s">
        <v>125</v>
      </c>
      <c r="D3" s="40" t="s">
        <v>74</v>
      </c>
      <c r="E3" s="41"/>
      <c r="F3" s="41"/>
      <c r="G3" s="41"/>
      <c r="H3" s="41"/>
      <c r="I3" s="41"/>
      <c r="J3" s="41"/>
      <c r="K3" s="41"/>
      <c r="L3" s="41"/>
      <c r="M3" s="41"/>
      <c r="N3" s="42"/>
    </row>
    <row r="4" spans="1:14" ht="138.75" customHeight="1" x14ac:dyDescent="0.25">
      <c r="A4" s="37"/>
      <c r="B4" s="37"/>
      <c r="C4" s="37"/>
      <c r="D4" s="13" t="s">
        <v>75</v>
      </c>
      <c r="E4" s="22" t="s">
        <v>76</v>
      </c>
      <c r="F4" s="22" t="s">
        <v>77</v>
      </c>
      <c r="G4" s="22" t="s">
        <v>78</v>
      </c>
      <c r="H4" s="22" t="s">
        <v>79</v>
      </c>
      <c r="I4" s="22" t="s">
        <v>80</v>
      </c>
      <c r="J4" s="13" t="s">
        <v>81</v>
      </c>
      <c r="K4" s="13" t="s">
        <v>82</v>
      </c>
      <c r="L4" s="13" t="s">
        <v>83</v>
      </c>
      <c r="M4" s="13" t="s">
        <v>84</v>
      </c>
      <c r="N4" s="13" t="s">
        <v>85</v>
      </c>
    </row>
    <row r="5" spans="1:14" ht="24.75" customHeight="1" x14ac:dyDescent="0.25">
      <c r="A5" s="38"/>
      <c r="B5" s="38"/>
      <c r="C5" s="31"/>
      <c r="D5" s="13">
        <v>1</v>
      </c>
      <c r="E5" s="13">
        <v>2</v>
      </c>
      <c r="F5" s="13">
        <v>3</v>
      </c>
      <c r="G5" s="13">
        <v>4</v>
      </c>
      <c r="H5" s="13">
        <v>5</v>
      </c>
      <c r="I5" s="13">
        <v>6</v>
      </c>
      <c r="J5" s="13">
        <v>7</v>
      </c>
      <c r="K5" s="13">
        <v>8</v>
      </c>
      <c r="L5" s="13">
        <v>9</v>
      </c>
      <c r="M5" s="13">
        <v>10</v>
      </c>
      <c r="N5" s="13">
        <v>11</v>
      </c>
    </row>
    <row r="6" spans="1:14" ht="17.25" customHeight="1" x14ac:dyDescent="0.3">
      <c r="A6" s="12" t="s">
        <v>23</v>
      </c>
      <c r="B6" s="7" t="s">
        <v>47</v>
      </c>
      <c r="C6" s="7"/>
      <c r="D6" s="25">
        <f>D7</f>
        <v>0</v>
      </c>
      <c r="E6" s="25">
        <f>E7</f>
        <v>121639</v>
      </c>
      <c r="F6" s="25">
        <f t="shared" ref="E6:N6" si="0">F7</f>
        <v>273729</v>
      </c>
      <c r="G6" s="25">
        <f t="shared" si="0"/>
        <v>83687</v>
      </c>
      <c r="H6" s="25">
        <f t="shared" si="0"/>
        <v>83037</v>
      </c>
      <c r="I6" s="25">
        <f t="shared" si="0"/>
        <v>504449</v>
      </c>
      <c r="J6" s="25">
        <f t="shared" si="0"/>
        <v>0</v>
      </c>
      <c r="K6" s="25">
        <f t="shared" si="0"/>
        <v>0</v>
      </c>
      <c r="L6" s="25">
        <f t="shared" si="0"/>
        <v>52730</v>
      </c>
      <c r="M6" s="25">
        <f t="shared" si="0"/>
        <v>0</v>
      </c>
      <c r="N6" s="25">
        <f t="shared" si="0"/>
        <v>24573</v>
      </c>
    </row>
    <row r="7" spans="1:14" ht="18.75" x14ac:dyDescent="0.3">
      <c r="A7" s="6" t="s">
        <v>24</v>
      </c>
      <c r="B7" s="8" t="s">
        <v>48</v>
      </c>
      <c r="C7" s="32">
        <f>C29</f>
        <v>1143844</v>
      </c>
      <c r="D7" s="25">
        <v>0</v>
      </c>
      <c r="E7" s="25">
        <v>121639</v>
      </c>
      <c r="F7" s="25">
        <v>273729</v>
      </c>
      <c r="G7" s="25">
        <v>83687</v>
      </c>
      <c r="H7" s="25">
        <v>83037</v>
      </c>
      <c r="I7" s="25">
        <v>504449</v>
      </c>
      <c r="J7" s="25"/>
      <c r="K7" s="25"/>
      <c r="L7" s="25">
        <v>52730</v>
      </c>
      <c r="M7" s="25"/>
      <c r="N7" s="25">
        <v>24573</v>
      </c>
    </row>
    <row r="8" spans="1:14" ht="18.75" x14ac:dyDescent="0.3">
      <c r="A8" s="6" t="s">
        <v>25</v>
      </c>
      <c r="B8" s="8" t="s">
        <v>49</v>
      </c>
      <c r="C8" s="8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14" ht="18.75" x14ac:dyDescent="0.3">
      <c r="A9" s="6" t="s">
        <v>26</v>
      </c>
      <c r="B9" s="8" t="s">
        <v>50</v>
      </c>
      <c r="C9" s="8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4" ht="18.75" x14ac:dyDescent="0.3">
      <c r="A10" s="6" t="s">
        <v>27</v>
      </c>
      <c r="B10" s="8" t="s">
        <v>51</v>
      </c>
      <c r="C10" s="8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1:14" ht="18.75" x14ac:dyDescent="0.3">
      <c r="A11" s="6" t="s">
        <v>28</v>
      </c>
      <c r="B11" s="8" t="s">
        <v>52</v>
      </c>
      <c r="C11" s="8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18.75" x14ac:dyDescent="0.3">
      <c r="A12" s="6" t="s">
        <v>72</v>
      </c>
      <c r="B12" s="8" t="s">
        <v>53</v>
      </c>
      <c r="C12" s="8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3" spans="1:14" ht="18.75" x14ac:dyDescent="0.3">
      <c r="A13" s="6" t="s">
        <v>29</v>
      </c>
      <c r="B13" s="8" t="s">
        <v>56</v>
      </c>
      <c r="C13" s="8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</row>
    <row r="14" spans="1:14" ht="18.75" x14ac:dyDescent="0.3">
      <c r="A14" s="6" t="s">
        <v>30</v>
      </c>
      <c r="B14" s="8" t="s">
        <v>57</v>
      </c>
      <c r="C14" s="8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</row>
    <row r="15" spans="1:14" ht="18.75" x14ac:dyDescent="0.3">
      <c r="A15" s="6" t="s">
        <v>31</v>
      </c>
      <c r="B15" s="8" t="s">
        <v>58</v>
      </c>
      <c r="C15" s="8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</row>
    <row r="16" spans="1:14" ht="18.75" x14ac:dyDescent="0.3">
      <c r="A16" s="6" t="s">
        <v>32</v>
      </c>
      <c r="B16" s="8" t="s">
        <v>59</v>
      </c>
      <c r="C16" s="8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1:14" ht="18.75" x14ac:dyDescent="0.3">
      <c r="A17" s="6" t="s">
        <v>33</v>
      </c>
      <c r="B17" s="8" t="s">
        <v>60</v>
      </c>
      <c r="C17" s="8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1:14" ht="18.75" x14ac:dyDescent="0.3">
      <c r="A18" s="6" t="s">
        <v>34</v>
      </c>
      <c r="B18" s="8" t="s">
        <v>61</v>
      </c>
      <c r="C18" s="8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4" ht="18.75" x14ac:dyDescent="0.3">
      <c r="A19" s="6" t="s">
        <v>35</v>
      </c>
      <c r="B19" s="8" t="s">
        <v>62</v>
      </c>
      <c r="C19" s="8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4" ht="18.75" x14ac:dyDescent="0.3">
      <c r="A20" s="6" t="s">
        <v>36</v>
      </c>
      <c r="B20" s="8" t="s">
        <v>63</v>
      </c>
      <c r="C20" s="8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ht="18.75" x14ac:dyDescent="0.3">
      <c r="A21" s="6" t="s">
        <v>37</v>
      </c>
      <c r="B21" s="8" t="s">
        <v>64</v>
      </c>
      <c r="C21" s="8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18.75" x14ac:dyDescent="0.3">
      <c r="A22" s="6" t="s">
        <v>38</v>
      </c>
      <c r="B22" s="8" t="s">
        <v>65</v>
      </c>
      <c r="C22" s="8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1:14" ht="18.75" x14ac:dyDescent="0.3">
      <c r="A23" s="6" t="s">
        <v>39</v>
      </c>
      <c r="B23" s="8" t="s">
        <v>66</v>
      </c>
      <c r="C23" s="8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 ht="18.75" x14ac:dyDescent="0.3">
      <c r="A24" s="6" t="s">
        <v>40</v>
      </c>
      <c r="B24" s="8" t="s">
        <v>67</v>
      </c>
      <c r="C24" s="8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 ht="18.75" x14ac:dyDescent="0.3">
      <c r="A25" s="6" t="s">
        <v>41</v>
      </c>
      <c r="B25" s="8" t="s">
        <v>54</v>
      </c>
      <c r="C25" s="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 ht="18.75" x14ac:dyDescent="0.3">
      <c r="A26" s="6" t="s">
        <v>42</v>
      </c>
      <c r="B26" s="8" t="s">
        <v>55</v>
      </c>
      <c r="C26" s="8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 ht="18.75" x14ac:dyDescent="0.3">
      <c r="A27" s="28" t="s">
        <v>86</v>
      </c>
      <c r="B27" s="29" t="s">
        <v>68</v>
      </c>
      <c r="C27" s="29"/>
      <c r="D27" s="30">
        <f>D6</f>
        <v>0</v>
      </c>
      <c r="E27" s="30">
        <f t="shared" ref="E27:N27" si="1">E6</f>
        <v>121639</v>
      </c>
      <c r="F27" s="30">
        <f t="shared" si="1"/>
        <v>273729</v>
      </c>
      <c r="G27" s="30">
        <f t="shared" si="1"/>
        <v>83687</v>
      </c>
      <c r="H27" s="30">
        <f t="shared" si="1"/>
        <v>83037</v>
      </c>
      <c r="I27" s="30">
        <f t="shared" si="1"/>
        <v>504449</v>
      </c>
      <c r="J27" s="30">
        <f t="shared" si="1"/>
        <v>0</v>
      </c>
      <c r="K27" s="30">
        <f t="shared" si="1"/>
        <v>0</v>
      </c>
      <c r="L27" s="30">
        <f t="shared" si="1"/>
        <v>52730</v>
      </c>
      <c r="M27" s="30">
        <f t="shared" si="1"/>
        <v>0</v>
      </c>
      <c r="N27" s="30">
        <f t="shared" si="1"/>
        <v>24573</v>
      </c>
    </row>
    <row r="28" spans="1:14" ht="18.75" x14ac:dyDescent="0.3">
      <c r="A28" s="6" t="s">
        <v>87</v>
      </c>
      <c r="B28" s="8" t="s">
        <v>69</v>
      </c>
      <c r="C28" s="8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ht="18.75" x14ac:dyDescent="0.3">
      <c r="A29" s="28" t="s">
        <v>45</v>
      </c>
      <c r="B29" s="29" t="s">
        <v>70</v>
      </c>
      <c r="C29" s="32">
        <f>SUM(D29:N29)</f>
        <v>1143844</v>
      </c>
      <c r="D29" s="30">
        <f>D27+D28</f>
        <v>0</v>
      </c>
      <c r="E29" s="30">
        <f t="shared" ref="E29:N29" si="2">E27+E28</f>
        <v>121639</v>
      </c>
      <c r="F29" s="30">
        <f t="shared" si="2"/>
        <v>273729</v>
      </c>
      <c r="G29" s="30">
        <f t="shared" si="2"/>
        <v>83687</v>
      </c>
      <c r="H29" s="30">
        <f t="shared" si="2"/>
        <v>83037</v>
      </c>
      <c r="I29" s="30">
        <f t="shared" si="2"/>
        <v>504449</v>
      </c>
      <c r="J29" s="30">
        <f t="shared" si="2"/>
        <v>0</v>
      </c>
      <c r="K29" s="30">
        <f t="shared" si="2"/>
        <v>0</v>
      </c>
      <c r="L29" s="30">
        <f t="shared" si="2"/>
        <v>52730</v>
      </c>
      <c r="M29" s="30">
        <f t="shared" si="2"/>
        <v>0</v>
      </c>
      <c r="N29" s="30">
        <f t="shared" si="2"/>
        <v>24573</v>
      </c>
    </row>
  </sheetData>
  <mergeCells count="5">
    <mergeCell ref="D3:N3"/>
    <mergeCell ref="A3:A5"/>
    <mergeCell ref="B3:B5"/>
    <mergeCell ref="A1:N1"/>
    <mergeCell ref="C3:C4"/>
  </mergeCells>
  <pageMargins left="0.70866141732283472" right="0.70866141732283472" top="0.74803149606299213" bottom="0.74803149606299213" header="0.31496062992125984" footer="0.31496062992125984"/>
  <pageSetup paperSize="9" scale="44" orientation="landscape" horizontalDpi="4294967295" verticalDpi="4294967295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/>
  </sheetViews>
  <sheetFormatPr defaultRowHeight="15" x14ac:dyDescent="0.25"/>
  <cols>
    <col min="1" max="1" width="100.5703125" customWidth="1"/>
  </cols>
  <sheetData>
    <row r="1" spans="1:1" ht="16.5" x14ac:dyDescent="0.25">
      <c r="A1" s="18" t="s">
        <v>93</v>
      </c>
    </row>
    <row r="2" spans="1:1" ht="49.5" x14ac:dyDescent="0.25">
      <c r="A2" s="17" t="s">
        <v>94</v>
      </c>
    </row>
    <row r="3" spans="1:1" ht="33" x14ac:dyDescent="0.25">
      <c r="A3" s="17" t="s">
        <v>95</v>
      </c>
    </row>
    <row r="4" spans="1:1" ht="33" x14ac:dyDescent="0.25">
      <c r="A4" s="17" t="s">
        <v>96</v>
      </c>
    </row>
    <row r="5" spans="1:1" ht="33" x14ac:dyDescent="0.25">
      <c r="A5" s="23" t="s">
        <v>97</v>
      </c>
    </row>
    <row r="6" spans="1:1" ht="33" x14ac:dyDescent="0.25">
      <c r="A6" s="23" t="s">
        <v>98</v>
      </c>
    </row>
    <row r="7" spans="1:1" ht="16.5" x14ac:dyDescent="0.25">
      <c r="A7" s="17" t="s">
        <v>99</v>
      </c>
    </row>
    <row r="8" spans="1:1" ht="33" x14ac:dyDescent="0.25">
      <c r="A8" s="17" t="s">
        <v>100</v>
      </c>
    </row>
    <row r="9" spans="1:1" ht="33" x14ac:dyDescent="0.25">
      <c r="A9" s="17" t="s">
        <v>101</v>
      </c>
    </row>
    <row r="10" spans="1:1" ht="33" x14ac:dyDescent="0.25">
      <c r="A10" s="17" t="s">
        <v>102</v>
      </c>
    </row>
    <row r="11" spans="1:1" ht="66" x14ac:dyDescent="0.25">
      <c r="A11" s="17" t="s">
        <v>103</v>
      </c>
    </row>
    <row r="12" spans="1:1" ht="33" x14ac:dyDescent="0.25">
      <c r="A12" s="17" t="s">
        <v>104</v>
      </c>
    </row>
    <row r="13" spans="1:1" ht="16.5" x14ac:dyDescent="0.25">
      <c r="A13" s="17" t="s">
        <v>105</v>
      </c>
    </row>
    <row r="15" spans="1:1" x14ac:dyDescent="0.25">
      <c r="A15" s="19" t="s">
        <v>106</v>
      </c>
    </row>
    <row r="16" spans="1:1" x14ac:dyDescent="0.25">
      <c r="A16" s="20" t="s">
        <v>107</v>
      </c>
    </row>
    <row r="17" spans="1:1" x14ac:dyDescent="0.25">
      <c r="A17" s="20" t="s">
        <v>108</v>
      </c>
    </row>
    <row r="18" spans="1:1" ht="42.75" x14ac:dyDescent="0.25">
      <c r="A18" s="20" t="s">
        <v>109</v>
      </c>
    </row>
    <row r="19" spans="1:1" ht="42.75" x14ac:dyDescent="0.25">
      <c r="A19" s="20" t="s">
        <v>110</v>
      </c>
    </row>
    <row r="20" spans="1:1" x14ac:dyDescent="0.25">
      <c r="A20" s="20" t="s">
        <v>111</v>
      </c>
    </row>
    <row r="21" spans="1:1" ht="28.5" x14ac:dyDescent="0.25">
      <c r="A21" s="20" t="s">
        <v>112</v>
      </c>
    </row>
    <row r="22" spans="1:1" ht="28.5" x14ac:dyDescent="0.25">
      <c r="A22" s="20" t="s">
        <v>89</v>
      </c>
    </row>
    <row r="23" spans="1:1" ht="28.5" x14ac:dyDescent="0.25">
      <c r="A23" s="21" t="s">
        <v>90</v>
      </c>
    </row>
    <row r="24" spans="1:1" x14ac:dyDescent="0.25">
      <c r="A24" s="21" t="s">
        <v>91</v>
      </c>
    </row>
    <row r="25" spans="1:1" ht="57" x14ac:dyDescent="0.25">
      <c r="A25" s="20" t="s">
        <v>92</v>
      </c>
    </row>
    <row r="26" spans="1:1" x14ac:dyDescent="0.25">
      <c r="A26" s="21" t="s">
        <v>113</v>
      </c>
    </row>
    <row r="27" spans="1:1" x14ac:dyDescent="0.25">
      <c r="A27" s="20" t="s">
        <v>114</v>
      </c>
    </row>
    <row r="28" spans="1:1" x14ac:dyDescent="0.25">
      <c r="A28" s="21" t="s">
        <v>115</v>
      </c>
    </row>
    <row r="29" spans="1:1" ht="28.5" x14ac:dyDescent="0.25">
      <c r="A29" s="20" t="s">
        <v>116</v>
      </c>
    </row>
    <row r="30" spans="1:1" x14ac:dyDescent="0.25">
      <c r="A30" s="20" t="s">
        <v>117</v>
      </c>
    </row>
    <row r="31" spans="1:1" x14ac:dyDescent="0.25">
      <c r="A31" s="20" t="s">
        <v>118</v>
      </c>
    </row>
    <row r="32" spans="1:1" ht="42.75" x14ac:dyDescent="0.25">
      <c r="A32" s="20" t="s">
        <v>119</v>
      </c>
    </row>
    <row r="33" spans="1:1" x14ac:dyDescent="0.25">
      <c r="A33" s="20" t="s">
        <v>120</v>
      </c>
    </row>
    <row r="34" spans="1:1" ht="42.75" x14ac:dyDescent="0.25">
      <c r="A34" s="20" t="s">
        <v>121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I. Производственные показатели</vt:lpstr>
      <vt:lpstr>II. Доходы и расходы по отчету</vt:lpstr>
      <vt:lpstr>III. Расшифровка расходов</vt:lpstr>
      <vt:lpstr>Лист1</vt:lpstr>
      <vt:lpstr>'II. Доходы и расходы по отчету'!Область_печати</vt:lpstr>
      <vt:lpstr>'III. Расшифровка расходов'!Область_печати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Чурсина Анна Владимировна</dc:creator>
  <cp:lastModifiedBy>Гиль Наталья Валерьевна</cp:lastModifiedBy>
  <cp:lastPrinted>2021-04-28T05:06:42Z</cp:lastPrinted>
  <dcterms:created xsi:type="dcterms:W3CDTF">2015-06-05T18:19:34Z</dcterms:created>
  <dcterms:modified xsi:type="dcterms:W3CDTF">2025-03-26T06:50:37Z</dcterms:modified>
</cp:coreProperties>
</file>